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27" i="1" s="1"/>
  <c r="L27" i="1" s="1"/>
  <c r="K195" i="1" l="1"/>
  <c r="L195" i="1" s="1"/>
  <c r="K186" i="1"/>
  <c r="L186" i="1" s="1"/>
  <c r="K178" i="1"/>
  <c r="L178" i="1" s="1"/>
  <c r="K167" i="1"/>
  <c r="L167" i="1" s="1"/>
  <c r="K157" i="1"/>
  <c r="L157" i="1" s="1"/>
  <c r="K139" i="1"/>
  <c r="L139" i="1" s="1"/>
  <c r="K107" i="1"/>
  <c r="L107" i="1" s="1"/>
  <c r="K75" i="1"/>
  <c r="L75" i="1" s="1"/>
  <c r="K43" i="1"/>
  <c r="L43" i="1" s="1"/>
  <c r="K193" i="1"/>
  <c r="L193" i="1" s="1"/>
  <c r="K174" i="1"/>
  <c r="L174" i="1" s="1"/>
  <c r="K131" i="1"/>
  <c r="L131" i="1" s="1"/>
  <c r="K204" i="1"/>
  <c r="L204" i="1" s="1"/>
  <c r="K191" i="1"/>
  <c r="L191" i="1" s="1"/>
  <c r="K182" i="1"/>
  <c r="L182" i="1" s="1"/>
  <c r="K173" i="1"/>
  <c r="L173" i="1" s="1"/>
  <c r="K162" i="1"/>
  <c r="L162" i="1" s="1"/>
  <c r="K151" i="1"/>
  <c r="L151" i="1" s="1"/>
  <c r="K123" i="1"/>
  <c r="L123" i="1" s="1"/>
  <c r="K91" i="1"/>
  <c r="L91" i="1" s="1"/>
  <c r="K59" i="1"/>
  <c r="L59" i="1" s="1"/>
  <c r="H206" i="1"/>
  <c r="I206" i="1"/>
  <c r="K185" i="1"/>
  <c r="L185" i="1" s="1"/>
  <c r="K165" i="1"/>
  <c r="L165" i="1" s="1"/>
  <c r="K154" i="1"/>
  <c r="L154" i="1" s="1"/>
  <c r="K99" i="1"/>
  <c r="L99" i="1" s="1"/>
  <c r="K67" i="1"/>
  <c r="L67" i="1" s="1"/>
  <c r="K35" i="1"/>
  <c r="L35" i="1" s="1"/>
  <c r="K199" i="1"/>
  <c r="L199" i="1" s="1"/>
  <c r="K189" i="1"/>
  <c r="L189" i="1" s="1"/>
  <c r="K180" i="1"/>
  <c r="L180" i="1" s="1"/>
  <c r="K170" i="1"/>
  <c r="L170" i="1" s="1"/>
  <c r="K159" i="1"/>
  <c r="L159" i="1" s="1"/>
  <c r="K146" i="1"/>
  <c r="L146" i="1" s="1"/>
  <c r="K115" i="1"/>
  <c r="L115" i="1" s="1"/>
  <c r="K83" i="1"/>
  <c r="L83" i="1" s="1"/>
  <c r="K51" i="1"/>
  <c r="L51" i="1" s="1"/>
  <c r="K19" i="1"/>
  <c r="L19" i="1" s="1"/>
  <c r="K12" i="1"/>
  <c r="L12" i="1" s="1"/>
  <c r="K16" i="1"/>
  <c r="L16" i="1" s="1"/>
  <c r="K20" i="1"/>
  <c r="L20" i="1" s="1"/>
  <c r="K24" i="1"/>
  <c r="L24" i="1" s="1"/>
  <c r="K28" i="1"/>
  <c r="L28" i="1" s="1"/>
  <c r="K32" i="1"/>
  <c r="L32" i="1" s="1"/>
  <c r="K36" i="1"/>
  <c r="L36" i="1" s="1"/>
  <c r="K40" i="1"/>
  <c r="L40" i="1" s="1"/>
  <c r="K44" i="1"/>
  <c r="L44" i="1" s="1"/>
  <c r="K48" i="1"/>
  <c r="L48" i="1" s="1"/>
  <c r="K52" i="1"/>
  <c r="L52" i="1" s="1"/>
  <c r="K56" i="1"/>
  <c r="L56" i="1" s="1"/>
  <c r="K60" i="1"/>
  <c r="L60" i="1" s="1"/>
  <c r="K64" i="1"/>
  <c r="L64" i="1" s="1"/>
  <c r="K68" i="1"/>
  <c r="L68" i="1" s="1"/>
  <c r="K72" i="1"/>
  <c r="L72" i="1" s="1"/>
  <c r="K76" i="1"/>
  <c r="L76" i="1" s="1"/>
  <c r="K80" i="1"/>
  <c r="L80" i="1" s="1"/>
  <c r="K84" i="1"/>
  <c r="L84" i="1" s="1"/>
  <c r="K88" i="1"/>
  <c r="L88" i="1" s="1"/>
  <c r="K92" i="1"/>
  <c r="L92" i="1" s="1"/>
  <c r="K96" i="1"/>
  <c r="L96" i="1" s="1"/>
  <c r="K100" i="1"/>
  <c r="L100" i="1" s="1"/>
  <c r="K104" i="1"/>
  <c r="L104" i="1" s="1"/>
  <c r="K108" i="1"/>
  <c r="L108" i="1" s="1"/>
  <c r="K112" i="1"/>
  <c r="L112" i="1" s="1"/>
  <c r="K116" i="1"/>
  <c r="L116" i="1" s="1"/>
  <c r="K120" i="1"/>
  <c r="L120" i="1" s="1"/>
  <c r="K124" i="1"/>
  <c r="L124" i="1" s="1"/>
  <c r="K128" i="1"/>
  <c r="L128" i="1" s="1"/>
  <c r="K132" i="1"/>
  <c r="L132" i="1" s="1"/>
  <c r="K136" i="1"/>
  <c r="L136" i="1" s="1"/>
  <c r="K140" i="1"/>
  <c r="L140" i="1" s="1"/>
  <c r="K144" i="1"/>
  <c r="L144" i="1" s="1"/>
  <c r="K148" i="1"/>
  <c r="L148" i="1" s="1"/>
  <c r="K152" i="1"/>
  <c r="L152" i="1" s="1"/>
  <c r="K156" i="1"/>
  <c r="L156" i="1" s="1"/>
  <c r="K160" i="1"/>
  <c r="L160" i="1" s="1"/>
  <c r="K164" i="1"/>
  <c r="L164" i="1" s="1"/>
  <c r="K168" i="1"/>
  <c r="L168" i="1" s="1"/>
  <c r="K172" i="1"/>
  <c r="L172" i="1" s="1"/>
  <c r="K177" i="1"/>
  <c r="L177" i="1" s="1"/>
  <c r="K181" i="1"/>
  <c r="L181" i="1" s="1"/>
  <c r="K184" i="1"/>
  <c r="L184" i="1" s="1"/>
  <c r="K187" i="1"/>
  <c r="L187" i="1" s="1"/>
  <c r="K190" i="1"/>
  <c r="L190" i="1" s="1"/>
  <c r="K197" i="1"/>
  <c r="L197" i="1" s="1"/>
  <c r="K200" i="1"/>
  <c r="L200" i="1" s="1"/>
  <c r="K203" i="1"/>
  <c r="L203" i="1" s="1"/>
  <c r="K11" i="1"/>
  <c r="K13" i="1"/>
  <c r="L13" i="1" s="1"/>
  <c r="K17" i="1"/>
  <c r="L17" i="1" s="1"/>
  <c r="K21" i="1"/>
  <c r="L21" i="1" s="1"/>
  <c r="K25" i="1"/>
  <c r="L25" i="1" s="1"/>
  <c r="K29" i="1"/>
  <c r="L29" i="1" s="1"/>
  <c r="K33" i="1"/>
  <c r="L33" i="1" s="1"/>
  <c r="K37" i="1"/>
  <c r="L37" i="1" s="1"/>
  <c r="K41" i="1"/>
  <c r="L41" i="1" s="1"/>
  <c r="K45" i="1"/>
  <c r="L45" i="1" s="1"/>
  <c r="K49" i="1"/>
  <c r="L49" i="1" s="1"/>
  <c r="K53" i="1"/>
  <c r="L53" i="1" s="1"/>
  <c r="K57" i="1"/>
  <c r="L57" i="1" s="1"/>
  <c r="K61" i="1"/>
  <c r="L61" i="1" s="1"/>
  <c r="K65" i="1"/>
  <c r="L65" i="1" s="1"/>
  <c r="K69" i="1"/>
  <c r="L69" i="1" s="1"/>
  <c r="K73" i="1"/>
  <c r="L73" i="1" s="1"/>
  <c r="K77" i="1"/>
  <c r="L77" i="1" s="1"/>
  <c r="K81" i="1"/>
  <c r="L81" i="1" s="1"/>
  <c r="K85" i="1"/>
  <c r="L85" i="1" s="1"/>
  <c r="K89" i="1"/>
  <c r="L89" i="1" s="1"/>
  <c r="K93" i="1"/>
  <c r="L93" i="1" s="1"/>
  <c r="K97" i="1"/>
  <c r="L97" i="1" s="1"/>
  <c r="K101" i="1"/>
  <c r="L101" i="1" s="1"/>
  <c r="K105" i="1"/>
  <c r="L105" i="1" s="1"/>
  <c r="K109" i="1"/>
  <c r="L109" i="1" s="1"/>
  <c r="K113" i="1"/>
  <c r="L113" i="1" s="1"/>
  <c r="K117" i="1"/>
  <c r="L117" i="1" s="1"/>
  <c r="K121" i="1"/>
  <c r="L121" i="1" s="1"/>
  <c r="K125" i="1"/>
  <c r="L125" i="1" s="1"/>
  <c r="K129" i="1"/>
  <c r="L129" i="1" s="1"/>
  <c r="K133" i="1"/>
  <c r="L133" i="1" s="1"/>
  <c r="K137" i="1"/>
  <c r="L137" i="1" s="1"/>
  <c r="K141" i="1"/>
  <c r="L141" i="1" s="1"/>
  <c r="K205" i="1"/>
  <c r="L205" i="1" s="1"/>
  <c r="K201" i="1"/>
  <c r="L201" i="1" s="1"/>
  <c r="K196" i="1"/>
  <c r="L196" i="1" s="1"/>
  <c r="K192" i="1"/>
  <c r="L192" i="1" s="1"/>
  <c r="K188" i="1"/>
  <c r="M206" i="1" s="1"/>
  <c r="J210" i="1" s="1"/>
  <c r="K183" i="1"/>
  <c r="L183" i="1" s="1"/>
  <c r="K179" i="1"/>
  <c r="L179" i="1" s="1"/>
  <c r="K175" i="1"/>
  <c r="L175" i="1" s="1"/>
  <c r="K171" i="1"/>
  <c r="L171" i="1" s="1"/>
  <c r="K166" i="1"/>
  <c r="L166" i="1" s="1"/>
  <c r="K161" i="1"/>
  <c r="L161" i="1" s="1"/>
  <c r="K155" i="1"/>
  <c r="L155" i="1" s="1"/>
  <c r="K150" i="1"/>
  <c r="L150" i="1" s="1"/>
  <c r="K145" i="1"/>
  <c r="L145" i="1" s="1"/>
  <c r="K138" i="1"/>
  <c r="L138" i="1" s="1"/>
  <c r="K130" i="1"/>
  <c r="L130" i="1" s="1"/>
  <c r="K122" i="1"/>
  <c r="L122" i="1" s="1"/>
  <c r="K114" i="1"/>
  <c r="L114" i="1" s="1"/>
  <c r="K106" i="1"/>
  <c r="L106" i="1" s="1"/>
  <c r="K98" i="1"/>
  <c r="L98" i="1" s="1"/>
  <c r="K90" i="1"/>
  <c r="L90" i="1" s="1"/>
  <c r="K82" i="1"/>
  <c r="L82" i="1" s="1"/>
  <c r="K74" i="1"/>
  <c r="L74" i="1" s="1"/>
  <c r="K66" i="1"/>
  <c r="L66" i="1" s="1"/>
  <c r="K58" i="1"/>
  <c r="L58" i="1" s="1"/>
  <c r="K50" i="1"/>
  <c r="L50" i="1" s="1"/>
  <c r="K42" i="1"/>
  <c r="L42" i="1" s="1"/>
  <c r="K34" i="1"/>
  <c r="L34" i="1" s="1"/>
  <c r="K26" i="1"/>
  <c r="L26" i="1" s="1"/>
  <c r="K18" i="1"/>
  <c r="L18" i="1" s="1"/>
  <c r="K149" i="1"/>
  <c r="L149" i="1" s="1"/>
  <c r="K143" i="1"/>
  <c r="L143" i="1" s="1"/>
  <c r="K135" i="1"/>
  <c r="L135" i="1" s="1"/>
  <c r="K127" i="1"/>
  <c r="L127" i="1" s="1"/>
  <c r="K119" i="1"/>
  <c r="L119" i="1" s="1"/>
  <c r="K111" i="1"/>
  <c r="L111" i="1" s="1"/>
  <c r="K103" i="1"/>
  <c r="L103" i="1" s="1"/>
  <c r="K95" i="1"/>
  <c r="L95" i="1" s="1"/>
  <c r="K87" i="1"/>
  <c r="L87" i="1" s="1"/>
  <c r="K79" i="1"/>
  <c r="L79" i="1" s="1"/>
  <c r="K71" i="1"/>
  <c r="L71" i="1" s="1"/>
  <c r="K63" i="1"/>
  <c r="L63" i="1" s="1"/>
  <c r="K55" i="1"/>
  <c r="L55" i="1" s="1"/>
  <c r="K47" i="1"/>
  <c r="L47" i="1" s="1"/>
  <c r="K39" i="1"/>
  <c r="L39" i="1" s="1"/>
  <c r="K31" i="1"/>
  <c r="L31" i="1" s="1"/>
  <c r="K23" i="1"/>
  <c r="L23" i="1" s="1"/>
  <c r="K15" i="1"/>
  <c r="L15" i="1" s="1"/>
  <c r="K202" i="1"/>
  <c r="L202" i="1" s="1"/>
  <c r="K198" i="1"/>
  <c r="L198" i="1" s="1"/>
  <c r="K194" i="1"/>
  <c r="L194" i="1" s="1"/>
  <c r="K176" i="1"/>
  <c r="L176" i="1" s="1"/>
  <c r="K169" i="1"/>
  <c r="L169" i="1" s="1"/>
  <c r="K163" i="1"/>
  <c r="L163" i="1" s="1"/>
  <c r="K158" i="1"/>
  <c r="L158" i="1" s="1"/>
  <c r="K153" i="1"/>
  <c r="L153" i="1" s="1"/>
  <c r="K147" i="1"/>
  <c r="L147" i="1" s="1"/>
  <c r="K142" i="1"/>
  <c r="L142" i="1" s="1"/>
  <c r="K134" i="1"/>
  <c r="L134" i="1" s="1"/>
  <c r="K126" i="1"/>
  <c r="L126" i="1" s="1"/>
  <c r="K118" i="1"/>
  <c r="L118" i="1" s="1"/>
  <c r="K110" i="1"/>
  <c r="L110" i="1" s="1"/>
  <c r="K102" i="1"/>
  <c r="L102" i="1" s="1"/>
  <c r="K94" i="1"/>
  <c r="L94" i="1" s="1"/>
  <c r="K86" i="1"/>
  <c r="L86" i="1" s="1"/>
  <c r="K78" i="1"/>
  <c r="L78" i="1" s="1"/>
  <c r="K70" i="1"/>
  <c r="L70" i="1" s="1"/>
  <c r="K62" i="1"/>
  <c r="L62" i="1" s="1"/>
  <c r="K54" i="1"/>
  <c r="L54" i="1" s="1"/>
  <c r="K46" i="1"/>
  <c r="L46" i="1" s="1"/>
  <c r="K38" i="1"/>
  <c r="L38" i="1" s="1"/>
  <c r="K30" i="1"/>
  <c r="L30" i="1" s="1"/>
  <c r="K22" i="1"/>
  <c r="L22" i="1" s="1"/>
  <c r="K14" i="1"/>
  <c r="L14" i="1" s="1"/>
  <c r="L188" i="1" l="1"/>
  <c r="K206" i="1"/>
  <c r="L11" i="1"/>
  <c r="L206" i="1" l="1"/>
</calcChain>
</file>

<file path=xl/sharedStrings.xml><?xml version="1.0" encoding="utf-8"?>
<sst xmlns="http://schemas.openxmlformats.org/spreadsheetml/2006/main" count="857" uniqueCount="417">
  <si>
    <t>Адрес дома : Олонецкий пр., д. 18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</si>
  <si>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</si>
  <si>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</si>
  <si>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</si>
  <si>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</si>
  <si>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</si>
  <si>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</si>
  <si>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</si>
  <si>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</si>
  <si>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</si>
  <si>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</si>
  <si>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</si>
  <si>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</si>
  <si>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</si>
  <si>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</si>
  <si>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</si>
  <si>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</si>
  <si>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</si>
  <si>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</si>
  <si>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</si>
  <si>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</si>
  <si>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</si>
  <si>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</si>
  <si>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</si>
  <si>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</si>
  <si>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</si>
  <si>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</si>
  <si>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</si>
  <si>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</si>
  <si>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</si>
  <si>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</si>
  <si>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</si>
  <si>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</si>
  <si>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</si>
  <si>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</si>
  <si>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</si>
  <si>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</si>
  <si>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</si>
  <si>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</si>
  <si>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</si>
  <si>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</si>
  <si>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</si>
  <si>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</si>
  <si>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</si>
  <si>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</si>
  <si>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</si>
  <si>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</si>
  <si>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</si>
  <si>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</si>
  <si>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</si>
  <si>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</si>
  <si>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</si>
  <si>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</si>
  <si>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</si>
  <si>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 (2 раз в год)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</si>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</sst>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workbookViewId="0">
      <selection activeCell="B218" sqref="B218"/>
    </sheetView>
  </sheetViews>
  <sheetFormatPr defaultRowHeight="11.25" x14ac:dyDescent="0.2"/>
  <cols>
    <col min="1" max="1" width="10.33203125" customWidth="1"/>
    <col min="2" max="2" width="79.83203125" customWidth="1"/>
    <col min="3" max="3" width="32" hidden="1" customWidth="1"/>
    <col min="4" max="4" width="15" hidden="1" customWidth="1"/>
    <col min="5" max="5" width="9.5" hidden="1" customWidth="1"/>
    <col min="6" max="6" width="13.6640625" hidden="1" customWidth="1"/>
    <col min="7" max="7" width="15" hidden="1" customWidth="1"/>
    <col min="8" max="8" width="16.5" customWidth="1"/>
    <col min="9" max="9" width="19" customWidth="1"/>
    <col min="10" max="10" width="15.33203125" hidden="1" customWidth="1"/>
    <col min="11" max="11" width="13.83203125" hidden="1" customWidth="1"/>
    <col min="12" max="12" width="12" hidden="1" customWidth="1"/>
    <col min="13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5.7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v>231.50975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189</v>
      </c>
      <c r="G11" s="24">
        <f>(J11/F11/E11)*1000</f>
        <v>0.3623721340388007</v>
      </c>
      <c r="H11" s="23">
        <f>J11*1000</f>
        <v>20546.5</v>
      </c>
      <c r="I11" s="23">
        <f>J11*1000</f>
        <v>20546.5</v>
      </c>
      <c r="J11" s="4">
        <v>20.546499999999998</v>
      </c>
      <c r="K11" s="8">
        <f>ROUND((J11*100)/$J$206,3)</f>
        <v>1.325</v>
      </c>
      <c r="L11" s="8">
        <f>ROUND($L$9*K11,2)/100</f>
        <v>3.0674999999999999</v>
      </c>
      <c r="M11" s="9">
        <v>20.546499999999998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189</v>
      </c>
      <c r="G12" s="24">
        <f t="shared" ref="G12:G75" si="0">(J12/F12/E12)*1000</f>
        <v>69.903086419753095</v>
      </c>
      <c r="H12" s="23">
        <f t="shared" ref="H12:H75" si="1">J12*1000</f>
        <v>158540.20000000004</v>
      </c>
      <c r="I12" s="23">
        <f t="shared" ref="I12:I75" si="2">J12*1000</f>
        <v>158540.20000000004</v>
      </c>
      <c r="J12" s="4">
        <v>158.54020000000003</v>
      </c>
      <c r="K12" s="8">
        <f t="shared" ref="K12:K75" si="3">ROUND((J12*100)/$J$206,3)</f>
        <v>10.226000000000001</v>
      </c>
      <c r="L12" s="8">
        <f t="shared" ref="L12:L75" si="4">ROUND($L$9*K12,2)/100</f>
        <v>23.674199999999999</v>
      </c>
      <c r="M12" s="9">
        <v>158.54020000000003</v>
      </c>
    </row>
    <row r="13" spans="1:13" ht="30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5.6</v>
      </c>
      <c r="G13" s="24">
        <f t="shared" si="0"/>
        <v>3.3952380952380956</v>
      </c>
      <c r="H13" s="23">
        <f t="shared" si="1"/>
        <v>5704.0000000000009</v>
      </c>
      <c r="I13" s="23">
        <f t="shared" si="2"/>
        <v>5704.0000000000009</v>
      </c>
      <c r="J13" s="4">
        <v>5.7040000000000006</v>
      </c>
      <c r="K13" s="8">
        <f t="shared" si="3"/>
        <v>0.36799999999999999</v>
      </c>
      <c r="L13" s="8">
        <f t="shared" si="4"/>
        <v>0.85199999999999998</v>
      </c>
      <c r="M13" s="9">
        <v>5.7040000000000006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14</v>
      </c>
      <c r="G14" s="24">
        <f t="shared" si="0"/>
        <v>21.920604395604396</v>
      </c>
      <c r="H14" s="23">
        <f t="shared" si="1"/>
        <v>15958.2</v>
      </c>
      <c r="I14" s="23">
        <f t="shared" si="2"/>
        <v>15958.2</v>
      </c>
      <c r="J14" s="4">
        <v>15.958200000000001</v>
      </c>
      <c r="K14" s="8">
        <f t="shared" si="3"/>
        <v>1.0289999999999999</v>
      </c>
      <c r="L14" s="8">
        <f t="shared" si="4"/>
        <v>2.3822000000000001</v>
      </c>
      <c r="M14" s="9">
        <v>15.958200000000001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3.3</v>
      </c>
      <c r="G15" s="24">
        <f t="shared" si="0"/>
        <v>3.659292929292929</v>
      </c>
      <c r="H15" s="23">
        <f t="shared" si="1"/>
        <v>3622.7</v>
      </c>
      <c r="I15" s="23">
        <f t="shared" si="2"/>
        <v>3622.7</v>
      </c>
      <c r="J15" s="4">
        <v>3.6227</v>
      </c>
      <c r="K15" s="8">
        <f t="shared" si="3"/>
        <v>0.23400000000000001</v>
      </c>
      <c r="L15" s="8">
        <f t="shared" si="4"/>
        <v>0.54170000000000007</v>
      </c>
      <c r="M15" s="9">
        <v>3.6227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3.25</v>
      </c>
      <c r="G17" s="24">
        <f t="shared" si="0"/>
        <v>9.1076923076923073</v>
      </c>
      <c r="H17" s="23">
        <f t="shared" si="1"/>
        <v>29.6</v>
      </c>
      <c r="I17" s="23">
        <f t="shared" si="2"/>
        <v>29.6</v>
      </c>
      <c r="J17" s="4">
        <v>2.9600000000000001E-2</v>
      </c>
      <c r="K17" s="8">
        <f t="shared" si="3"/>
        <v>2E-3</v>
      </c>
      <c r="L17" s="8">
        <f t="shared" si="4"/>
        <v>4.5999999999999999E-3</v>
      </c>
      <c r="M17" s="9">
        <v>2.9600000000000001E-2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1330.97</v>
      </c>
      <c r="G18" s="24">
        <f t="shared" si="0"/>
        <v>3.0715944010759069</v>
      </c>
      <c r="H18" s="23">
        <f t="shared" si="1"/>
        <v>4088.2</v>
      </c>
      <c r="I18" s="23">
        <f t="shared" si="2"/>
        <v>4088.2</v>
      </c>
      <c r="J18" s="4">
        <v>4.0881999999999996</v>
      </c>
      <c r="K18" s="8">
        <f t="shared" si="3"/>
        <v>0.26400000000000001</v>
      </c>
      <c r="L18" s="8">
        <f t="shared" si="4"/>
        <v>0.61119999999999997</v>
      </c>
      <c r="M18" s="9">
        <v>4.0881999999999996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70.02</v>
      </c>
      <c r="G19" s="24">
        <f t="shared" si="0"/>
        <v>1.9394458726078265</v>
      </c>
      <c r="H19" s="23">
        <f t="shared" si="1"/>
        <v>135.80000000000001</v>
      </c>
      <c r="I19" s="23">
        <f t="shared" si="2"/>
        <v>135.80000000000001</v>
      </c>
      <c r="J19" s="4">
        <v>0.1358</v>
      </c>
      <c r="K19" s="8">
        <f t="shared" si="3"/>
        <v>8.9999999999999993E-3</v>
      </c>
      <c r="L19" s="8">
        <f t="shared" si="4"/>
        <v>2.0799999999999999E-2</v>
      </c>
      <c r="M19" s="9">
        <v>0.1358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208.18</v>
      </c>
      <c r="G20" s="24">
        <f t="shared" si="0"/>
        <v>4.4620040349697376</v>
      </c>
      <c r="H20" s="23">
        <f t="shared" si="1"/>
        <v>928.90000000000009</v>
      </c>
      <c r="I20" s="23">
        <f t="shared" si="2"/>
        <v>928.90000000000009</v>
      </c>
      <c r="J20" s="4">
        <v>0.92890000000000006</v>
      </c>
      <c r="K20" s="8">
        <f t="shared" si="3"/>
        <v>0.06</v>
      </c>
      <c r="L20" s="8">
        <f t="shared" si="4"/>
        <v>0.1389</v>
      </c>
      <c r="M20" s="9">
        <v>0.92890000000000006</v>
      </c>
    </row>
    <row r="21" spans="1:13" ht="15" hidden="1" x14ac:dyDescent="0.2">
      <c r="A21" s="19" t="s">
        <v>44</v>
      </c>
      <c r="B21" s="20" t="s">
        <v>45</v>
      </c>
      <c r="C21" s="21" t="s">
        <v>33</v>
      </c>
      <c r="D21" s="22" t="s">
        <v>33</v>
      </c>
      <c r="E21" s="22">
        <v>2</v>
      </c>
      <c r="F21" s="25" t="s">
        <v>33</v>
      </c>
      <c r="G21" s="24" t="e">
        <f t="shared" si="0"/>
        <v>#VALUE!</v>
      </c>
      <c r="H21" s="23">
        <f t="shared" si="1"/>
        <v>0</v>
      </c>
      <c r="I21" s="23">
        <f t="shared" si="2"/>
        <v>0</v>
      </c>
      <c r="J21" s="4">
        <v>0</v>
      </c>
      <c r="K21" s="8">
        <f t="shared" si="3"/>
        <v>0</v>
      </c>
      <c r="L21" s="8">
        <f t="shared" si="4"/>
        <v>0</v>
      </c>
      <c r="M21" s="9">
        <v>0</v>
      </c>
    </row>
    <row r="22" spans="1:13" ht="15" hidden="1" x14ac:dyDescent="0.2">
      <c r="A22" s="19" t="s">
        <v>46</v>
      </c>
      <c r="B22" s="20" t="s">
        <v>47</v>
      </c>
      <c r="C22" s="21" t="s">
        <v>33</v>
      </c>
      <c r="D22" s="22" t="s">
        <v>33</v>
      </c>
      <c r="E22" s="22">
        <v>1</v>
      </c>
      <c r="F22" s="25" t="s">
        <v>33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48</v>
      </c>
      <c r="B23" s="20" t="s">
        <v>49</v>
      </c>
      <c r="C23" s="21" t="s">
        <v>33</v>
      </c>
      <c r="D23" s="22" t="s">
        <v>19</v>
      </c>
      <c r="E23" s="22">
        <v>1</v>
      </c>
      <c r="F23" s="23">
        <v>730</v>
      </c>
      <c r="G23" s="24">
        <f t="shared" si="0"/>
        <v>16.566849315068495</v>
      </c>
      <c r="H23" s="23">
        <f t="shared" si="1"/>
        <v>12093.8</v>
      </c>
      <c r="I23" s="23">
        <f t="shared" si="2"/>
        <v>12093.8</v>
      </c>
      <c r="J23" s="4">
        <v>12.0938</v>
      </c>
      <c r="K23" s="8">
        <f t="shared" si="3"/>
        <v>0.78</v>
      </c>
      <c r="L23" s="8">
        <f t="shared" si="4"/>
        <v>1.8058000000000001</v>
      </c>
      <c r="M23" s="9">
        <v>12.0938</v>
      </c>
    </row>
    <row r="24" spans="1:13" ht="15" customHeight="1" x14ac:dyDescent="0.2">
      <c r="A24" s="19" t="s">
        <v>50</v>
      </c>
      <c r="B24" s="20" t="s">
        <v>51</v>
      </c>
      <c r="C24" s="21" t="s">
        <v>36</v>
      </c>
      <c r="D24" s="22" t="s">
        <v>19</v>
      </c>
      <c r="E24" s="22">
        <v>1</v>
      </c>
      <c r="F24" s="23">
        <v>7.1</v>
      </c>
      <c r="G24" s="24">
        <f t="shared" si="0"/>
        <v>2.71830985915493</v>
      </c>
      <c r="H24" s="23">
        <f t="shared" si="1"/>
        <v>19.3</v>
      </c>
      <c r="I24" s="23">
        <f t="shared" si="2"/>
        <v>19.3</v>
      </c>
      <c r="J24" s="4">
        <v>1.9300000000000001E-2</v>
      </c>
      <c r="K24" s="8">
        <f t="shared" si="3"/>
        <v>1E-3</v>
      </c>
      <c r="L24" s="8">
        <f t="shared" si="4"/>
        <v>2.3E-3</v>
      </c>
      <c r="M24" s="9">
        <v>1.9300000000000001E-2</v>
      </c>
    </row>
    <row r="25" spans="1:13" ht="15" customHeight="1" x14ac:dyDescent="0.2">
      <c r="A25" s="19" t="s">
        <v>52</v>
      </c>
      <c r="B25" s="20" t="s">
        <v>53</v>
      </c>
      <c r="C25" s="21" t="s">
        <v>54</v>
      </c>
      <c r="D25" s="22" t="s">
        <v>19</v>
      </c>
      <c r="E25" s="22">
        <v>2</v>
      </c>
      <c r="F25" s="23">
        <v>8</v>
      </c>
      <c r="G25" s="24">
        <f t="shared" si="0"/>
        <v>5.5562499999999995</v>
      </c>
      <c r="H25" s="23">
        <f t="shared" si="1"/>
        <v>88.899999999999991</v>
      </c>
      <c r="I25" s="23">
        <f t="shared" si="2"/>
        <v>88.899999999999991</v>
      </c>
      <c r="J25" s="4">
        <v>8.8899999999999993E-2</v>
      </c>
      <c r="K25" s="8">
        <f t="shared" si="3"/>
        <v>6.0000000000000001E-3</v>
      </c>
      <c r="L25" s="8">
        <f t="shared" si="4"/>
        <v>1.3899999999999999E-2</v>
      </c>
      <c r="M25" s="9">
        <v>8.8899999999999993E-2</v>
      </c>
    </row>
    <row r="26" spans="1:13" ht="15" hidden="1" x14ac:dyDescent="0.2">
      <c r="A26" s="19" t="s">
        <v>55</v>
      </c>
      <c r="B26" s="20" t="s">
        <v>56</v>
      </c>
      <c r="C26" s="21" t="s">
        <v>33</v>
      </c>
      <c r="D26" s="22" t="s">
        <v>33</v>
      </c>
      <c r="E26" s="22">
        <v>1</v>
      </c>
      <c r="F26" s="25" t="s">
        <v>33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8.2200000000000006</v>
      </c>
      <c r="G27" s="24">
        <f t="shared" si="0"/>
        <v>2.2262773722627736</v>
      </c>
      <c r="H27" s="23">
        <f t="shared" si="1"/>
        <v>18.3</v>
      </c>
      <c r="I27" s="23">
        <f t="shared" si="2"/>
        <v>18.3</v>
      </c>
      <c r="J27" s="4">
        <v>1.83E-2</v>
      </c>
      <c r="K27" s="8">
        <f t="shared" si="3"/>
        <v>1E-3</v>
      </c>
      <c r="L27" s="8">
        <f t="shared" si="4"/>
        <v>2.3E-3</v>
      </c>
      <c r="M27" s="9">
        <v>1.83E-2</v>
      </c>
    </row>
    <row r="28" spans="1:13" ht="15" customHeight="1" x14ac:dyDescent="0.2">
      <c r="A28" s="19" t="s">
        <v>59</v>
      </c>
      <c r="B28" s="20" t="s">
        <v>60</v>
      </c>
      <c r="C28" s="21" t="s">
        <v>54</v>
      </c>
      <c r="D28" s="22" t="s">
        <v>19</v>
      </c>
      <c r="E28" s="22">
        <v>2</v>
      </c>
      <c r="F28" s="23">
        <v>685.01</v>
      </c>
      <c r="G28" s="24">
        <f t="shared" si="0"/>
        <v>2.1956613772061724</v>
      </c>
      <c r="H28" s="23">
        <f t="shared" si="1"/>
        <v>3008.1000000000004</v>
      </c>
      <c r="I28" s="23">
        <f t="shared" si="2"/>
        <v>3008.1000000000004</v>
      </c>
      <c r="J28" s="4">
        <v>3.0081000000000002</v>
      </c>
      <c r="K28" s="8">
        <f t="shared" si="3"/>
        <v>0.19400000000000001</v>
      </c>
      <c r="L28" s="8">
        <f t="shared" si="4"/>
        <v>0.44909999999999994</v>
      </c>
      <c r="M28" s="9">
        <v>3.0081000000000002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65</v>
      </c>
      <c r="B31" s="20" t="s">
        <v>66</v>
      </c>
      <c r="C31" s="21" t="s">
        <v>33</v>
      </c>
      <c r="D31" s="22" t="s">
        <v>33</v>
      </c>
      <c r="E31" s="22">
        <v>1</v>
      </c>
      <c r="F31" s="25" t="s">
        <v>33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5266.9</v>
      </c>
      <c r="G33" s="24">
        <f t="shared" si="0"/>
        <v>5.1274753650154743</v>
      </c>
      <c r="H33" s="23">
        <f t="shared" si="1"/>
        <v>27005.9</v>
      </c>
      <c r="I33" s="23">
        <f t="shared" si="2"/>
        <v>27005.9</v>
      </c>
      <c r="J33" s="4">
        <v>27.0059</v>
      </c>
      <c r="K33" s="8">
        <f t="shared" si="3"/>
        <v>1.742</v>
      </c>
      <c r="L33" s="8">
        <f t="shared" si="4"/>
        <v>4.0329000000000006</v>
      </c>
      <c r="M33" s="9">
        <v>27.0059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636.99</v>
      </c>
      <c r="G35" s="24">
        <f t="shared" si="0"/>
        <v>1.8042669429661375</v>
      </c>
      <c r="H35" s="23">
        <f t="shared" si="1"/>
        <v>1149.3</v>
      </c>
      <c r="I35" s="23">
        <f t="shared" si="2"/>
        <v>1149.3</v>
      </c>
      <c r="J35" s="4">
        <v>1.1493</v>
      </c>
      <c r="K35" s="8">
        <f t="shared" si="3"/>
        <v>7.3999999999999996E-2</v>
      </c>
      <c r="L35" s="8">
        <f t="shared" si="4"/>
        <v>0.17129999999999998</v>
      </c>
      <c r="M35" s="9">
        <v>1.1493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575.98</v>
      </c>
      <c r="G36" s="24">
        <f t="shared" si="0"/>
        <v>1.8057918677731866</v>
      </c>
      <c r="H36" s="23">
        <f t="shared" si="1"/>
        <v>1040.1000000000001</v>
      </c>
      <c r="I36" s="23">
        <f t="shared" si="2"/>
        <v>1040.1000000000001</v>
      </c>
      <c r="J36" s="4">
        <v>1.0401</v>
      </c>
      <c r="K36" s="8">
        <f t="shared" si="3"/>
        <v>6.7000000000000004E-2</v>
      </c>
      <c r="L36" s="8">
        <f t="shared" si="4"/>
        <v>0.15509999999999999</v>
      </c>
      <c r="M36" s="9">
        <v>1.0401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9.9</v>
      </c>
      <c r="G38" s="24">
        <f t="shared" si="0"/>
        <v>8.9997516145057137</v>
      </c>
      <c r="H38" s="23">
        <f t="shared" si="1"/>
        <v>32609.700000000004</v>
      </c>
      <c r="I38" s="23">
        <f t="shared" si="2"/>
        <v>32609.700000000004</v>
      </c>
      <c r="J38" s="4">
        <v>32.609700000000004</v>
      </c>
      <c r="K38" s="8">
        <f t="shared" si="3"/>
        <v>2.1030000000000002</v>
      </c>
      <c r="L38" s="8">
        <f t="shared" si="4"/>
        <v>4.8687000000000005</v>
      </c>
      <c r="M38" s="9">
        <v>32.609700000000004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25.56</v>
      </c>
      <c r="G39" s="24">
        <f t="shared" si="0"/>
        <v>3.9469222743870627</v>
      </c>
      <c r="H39" s="23">
        <f t="shared" si="1"/>
        <v>2421.1999999999998</v>
      </c>
      <c r="I39" s="23">
        <f t="shared" si="2"/>
        <v>2421.1999999999998</v>
      </c>
      <c r="J39" s="4">
        <v>2.4211999999999998</v>
      </c>
      <c r="K39" s="8">
        <f t="shared" si="3"/>
        <v>0.156</v>
      </c>
      <c r="L39" s="8">
        <f t="shared" si="4"/>
        <v>0.36119999999999997</v>
      </c>
      <c r="M39" s="9">
        <v>2.4211999999999998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27</v>
      </c>
      <c r="G40" s="24">
        <f t="shared" si="0"/>
        <v>3.6354938271604933</v>
      </c>
      <c r="H40" s="23">
        <f t="shared" si="1"/>
        <v>1177.8999999999999</v>
      </c>
      <c r="I40" s="23">
        <f t="shared" si="2"/>
        <v>1177.8999999999999</v>
      </c>
      <c r="J40" s="4">
        <v>1.1778999999999999</v>
      </c>
      <c r="K40" s="8">
        <f t="shared" si="3"/>
        <v>7.5999999999999998E-2</v>
      </c>
      <c r="L40" s="8">
        <f t="shared" si="4"/>
        <v>0.1759</v>
      </c>
      <c r="M40" s="9">
        <v>1.1778999999999999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162</v>
      </c>
      <c r="G41" s="24">
        <f t="shared" si="0"/>
        <v>2.8868827160493828</v>
      </c>
      <c r="H41" s="23">
        <f t="shared" si="1"/>
        <v>5612.0999999999995</v>
      </c>
      <c r="I41" s="23">
        <f t="shared" si="2"/>
        <v>5612.0999999999995</v>
      </c>
      <c r="J41" s="4">
        <v>5.6120999999999999</v>
      </c>
      <c r="K41" s="8">
        <f t="shared" si="3"/>
        <v>0.36199999999999999</v>
      </c>
      <c r="L41" s="8">
        <f t="shared" si="4"/>
        <v>0.83810000000000007</v>
      </c>
      <c r="M41" s="9">
        <v>5.6120999999999999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340.8</v>
      </c>
      <c r="G43" s="24">
        <f t="shared" si="0"/>
        <v>0.56676191025937039</v>
      </c>
      <c r="H43" s="23">
        <f t="shared" si="1"/>
        <v>70693.8</v>
      </c>
      <c r="I43" s="23">
        <f t="shared" si="2"/>
        <v>70693.8</v>
      </c>
      <c r="J43" s="4">
        <v>70.693799999999996</v>
      </c>
      <c r="K43" s="8">
        <f t="shared" si="3"/>
        <v>4.5599999999999996</v>
      </c>
      <c r="L43" s="8">
        <f t="shared" si="4"/>
        <v>10.556800000000001</v>
      </c>
      <c r="M43" s="9">
        <v>70.693799999999996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0.93</v>
      </c>
      <c r="G45" s="24">
        <f t="shared" si="0"/>
        <v>184.74939773194663</v>
      </c>
      <c r="H45" s="23">
        <f t="shared" si="1"/>
        <v>62885</v>
      </c>
      <c r="I45" s="23">
        <f t="shared" si="2"/>
        <v>62885</v>
      </c>
      <c r="J45" s="4">
        <v>62.884999999999998</v>
      </c>
      <c r="K45" s="8">
        <f t="shared" si="3"/>
        <v>4.056</v>
      </c>
      <c r="L45" s="8">
        <f t="shared" si="4"/>
        <v>9.39</v>
      </c>
      <c r="M45" s="9">
        <v>62.884999999999998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108.1</v>
      </c>
      <c r="G47" s="24">
        <f t="shared" si="0"/>
        <v>1.6821780076128661</v>
      </c>
      <c r="H47" s="23">
        <f t="shared" si="1"/>
        <v>66554.7</v>
      </c>
      <c r="I47" s="23">
        <f t="shared" si="2"/>
        <v>66554.7</v>
      </c>
      <c r="J47" s="4">
        <v>66.554699999999997</v>
      </c>
      <c r="K47" s="8">
        <f t="shared" si="3"/>
        <v>4.2930000000000001</v>
      </c>
      <c r="L47" s="8">
        <f t="shared" si="4"/>
        <v>9.9387000000000008</v>
      </c>
      <c r="M47" s="9">
        <v>66.554699999999997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>
        <v>1939.88</v>
      </c>
      <c r="G57" s="24">
        <f t="shared" si="0"/>
        <v>139.82973173598367</v>
      </c>
      <c r="H57" s="23">
        <f t="shared" si="1"/>
        <v>271252.90000000002</v>
      </c>
      <c r="I57" s="23">
        <f t="shared" si="2"/>
        <v>271252.90000000002</v>
      </c>
      <c r="J57" s="4">
        <v>271.25290000000001</v>
      </c>
      <c r="K57" s="8">
        <f t="shared" si="3"/>
        <v>17.495999999999999</v>
      </c>
      <c r="L57" s="8">
        <f t="shared" si="4"/>
        <v>40.504899999999999</v>
      </c>
      <c r="M57" s="9">
        <v>271.25290000000001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5">
        <v>153</v>
      </c>
      <c r="G60" s="24">
        <f t="shared" si="0"/>
        <v>92.640522875816998</v>
      </c>
      <c r="H60" s="23">
        <f t="shared" si="1"/>
        <v>14174</v>
      </c>
      <c r="I60" s="23">
        <f t="shared" si="2"/>
        <v>14174</v>
      </c>
      <c r="J60" s="4">
        <v>14.173999999999999</v>
      </c>
      <c r="K60" s="8">
        <f t="shared" si="3"/>
        <v>0.91400000000000003</v>
      </c>
      <c r="L60" s="8">
        <f t="shared" si="4"/>
        <v>2.1160000000000001</v>
      </c>
      <c r="M60" s="9">
        <v>14.173999999999999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13</v>
      </c>
      <c r="G82" s="24">
        <f t="shared" si="5"/>
        <v>1195.7692307692309</v>
      </c>
      <c r="H82" s="23">
        <f t="shared" si="6"/>
        <v>15545.000000000002</v>
      </c>
      <c r="I82" s="23">
        <f t="shared" si="7"/>
        <v>15545.000000000002</v>
      </c>
      <c r="J82" s="4">
        <v>15.545000000000002</v>
      </c>
      <c r="K82" s="8">
        <f t="shared" si="8"/>
        <v>1.0029999999999999</v>
      </c>
      <c r="L82" s="8">
        <f t="shared" si="9"/>
        <v>2.3220000000000001</v>
      </c>
      <c r="M82" s="9">
        <v>15.545000000000002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13</v>
      </c>
      <c r="G84" s="24">
        <f t="shared" si="5"/>
        <v>1195.7692307692309</v>
      </c>
      <c r="H84" s="23">
        <f t="shared" si="6"/>
        <v>15545.000000000002</v>
      </c>
      <c r="I84" s="23">
        <f t="shared" si="7"/>
        <v>15545.000000000002</v>
      </c>
      <c r="J84" s="4">
        <v>15.545000000000002</v>
      </c>
      <c r="K84" s="8">
        <f t="shared" si="8"/>
        <v>1.0029999999999999</v>
      </c>
      <c r="L84" s="8">
        <f t="shared" si="9"/>
        <v>2.3220000000000001</v>
      </c>
      <c r="M84" s="9">
        <v>15.545000000000002</v>
      </c>
    </row>
    <row r="85" spans="1:13" ht="15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192</v>
      </c>
      <c r="B94" s="20" t="s">
        <v>193</v>
      </c>
      <c r="C94" s="21" t="s">
        <v>33</v>
      </c>
      <c r="D94" s="22" t="s">
        <v>194</v>
      </c>
      <c r="E94" s="22">
        <v>1</v>
      </c>
      <c r="F94" s="23">
        <v>1</v>
      </c>
      <c r="G94" s="24">
        <f t="shared" si="5"/>
        <v>1870.1000000000001</v>
      </c>
      <c r="H94" s="23">
        <f t="shared" si="6"/>
        <v>1870.1000000000001</v>
      </c>
      <c r="I94" s="23">
        <f t="shared" si="7"/>
        <v>1870.1000000000001</v>
      </c>
      <c r="J94" s="4">
        <v>1.8701000000000001</v>
      </c>
      <c r="K94" s="8">
        <f t="shared" si="8"/>
        <v>0.121</v>
      </c>
      <c r="L94" s="8">
        <f t="shared" si="9"/>
        <v>0.28010000000000002</v>
      </c>
      <c r="M94" s="9">
        <v>1.8701000000000001</v>
      </c>
    </row>
    <row r="95" spans="1:13" ht="15" hidden="1" x14ac:dyDescent="0.2">
      <c r="A95" s="19" t="s">
        <v>195</v>
      </c>
      <c r="B95" s="20" t="s">
        <v>196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9" t="s">
        <v>197</v>
      </c>
      <c r="B96" s="20" t="s">
        <v>198</v>
      </c>
      <c r="C96" s="21" t="s">
        <v>33</v>
      </c>
      <c r="D96" s="22" t="s">
        <v>33</v>
      </c>
      <c r="E96" s="22">
        <v>1</v>
      </c>
      <c r="F96" s="25" t="s">
        <v>33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9" t="s">
        <v>199</v>
      </c>
      <c r="B97" s="20" t="s">
        <v>200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201</v>
      </c>
      <c r="B98" s="20" t="s">
        <v>202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203</v>
      </c>
      <c r="B99" s="20" t="s">
        <v>204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205</v>
      </c>
      <c r="B100" s="20" t="s">
        <v>206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207</v>
      </c>
      <c r="B101" s="20" t="s">
        <v>208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209</v>
      </c>
      <c r="B102" s="17" t="s">
        <v>210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211</v>
      </c>
      <c r="B103" s="20" t="s">
        <v>212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213</v>
      </c>
      <c r="B104" s="20" t="s">
        <v>214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215</v>
      </c>
      <c r="B105" s="20" t="s">
        <v>216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217</v>
      </c>
      <c r="B106" s="20" t="s">
        <v>218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219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220</v>
      </c>
      <c r="B108" s="20" t="s">
        <v>221</v>
      </c>
      <c r="C108" s="21" t="s">
        <v>33</v>
      </c>
      <c r="D108" s="22" t="s">
        <v>33</v>
      </c>
      <c r="E108" s="22">
        <v>1</v>
      </c>
      <c r="F108" s="23">
        <v>1330.95</v>
      </c>
      <c r="G108" s="24">
        <f t="shared" si="5"/>
        <v>97.602614673729292</v>
      </c>
      <c r="H108" s="23">
        <f t="shared" si="6"/>
        <v>129904.2</v>
      </c>
      <c r="I108" s="23">
        <f t="shared" si="7"/>
        <v>129904.2</v>
      </c>
      <c r="J108" s="4">
        <v>129.9042</v>
      </c>
      <c r="K108" s="8">
        <f t="shared" si="8"/>
        <v>8.3789999999999996</v>
      </c>
      <c r="L108" s="8">
        <f t="shared" si="9"/>
        <v>19.398199999999999</v>
      </c>
      <c r="M108" s="9">
        <v>129.9042</v>
      </c>
    </row>
    <row r="109" spans="1:13" ht="15" hidden="1" x14ac:dyDescent="0.2">
      <c r="A109" s="19" t="s">
        <v>222</v>
      </c>
      <c r="B109" s="20" t="s">
        <v>223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224</v>
      </c>
      <c r="B110" s="20" t="s">
        <v>225</v>
      </c>
      <c r="C110" s="21" t="s">
        <v>33</v>
      </c>
      <c r="D110" s="22" t="s">
        <v>19</v>
      </c>
      <c r="E110" s="22">
        <v>1</v>
      </c>
      <c r="F110" s="23">
        <v>685</v>
      </c>
      <c r="G110" s="24">
        <f t="shared" si="5"/>
        <v>39.457226277372264</v>
      </c>
      <c r="H110" s="23">
        <f t="shared" si="6"/>
        <v>27028.199999999997</v>
      </c>
      <c r="I110" s="23">
        <f t="shared" si="7"/>
        <v>27028.199999999997</v>
      </c>
      <c r="J110" s="4">
        <v>27.028199999999998</v>
      </c>
      <c r="K110" s="8">
        <f t="shared" si="8"/>
        <v>1.7430000000000001</v>
      </c>
      <c r="L110" s="8">
        <f t="shared" si="9"/>
        <v>4.0351999999999997</v>
      </c>
      <c r="M110" s="9">
        <v>27.028199999999998</v>
      </c>
    </row>
    <row r="111" spans="1:13" ht="30" hidden="1" x14ac:dyDescent="0.2">
      <c r="A111" s="19" t="s">
        <v>226</v>
      </c>
      <c r="B111" s="20" t="s">
        <v>227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228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229</v>
      </c>
      <c r="B113" s="17" t="s">
        <v>230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231</v>
      </c>
      <c r="B114" s="20" t="s">
        <v>232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233</v>
      </c>
      <c r="B115" s="20" t="s">
        <v>234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235</v>
      </c>
      <c r="B116" s="20" t="s">
        <v>236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237</v>
      </c>
      <c r="B117" s="20" t="s">
        <v>238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239</v>
      </c>
      <c r="B118" s="20" t="s">
        <v>240</v>
      </c>
      <c r="C118" s="21" t="s">
        <v>33</v>
      </c>
      <c r="D118" s="22" t="s">
        <v>19</v>
      </c>
      <c r="E118" s="22">
        <v>1</v>
      </c>
      <c r="F118" s="23">
        <v>5065.7</v>
      </c>
      <c r="G118" s="24">
        <f t="shared" si="5"/>
        <v>10.785364312928126</v>
      </c>
      <c r="H118" s="23">
        <f t="shared" si="6"/>
        <v>54635.42</v>
      </c>
      <c r="I118" s="23">
        <f t="shared" si="7"/>
        <v>54635.42</v>
      </c>
      <c r="J118" s="4">
        <v>54.635419999999996</v>
      </c>
      <c r="K118" s="8">
        <f t="shared" si="8"/>
        <v>3.524</v>
      </c>
      <c r="L118" s="8">
        <f t="shared" si="9"/>
        <v>8.1584000000000003</v>
      </c>
      <c r="M118" s="9">
        <v>54.635419999999996</v>
      </c>
    </row>
    <row r="119" spans="1:13" ht="15" hidden="1" x14ac:dyDescent="0.2">
      <c r="A119" s="19" t="s">
        <v>241</v>
      </c>
      <c r="B119" s="20" t="s">
        <v>242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243</v>
      </c>
      <c r="B120" s="20" t="s">
        <v>244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245</v>
      </c>
      <c r="B121" s="20" t="s">
        <v>246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247</v>
      </c>
      <c r="B122" s="20" t="s">
        <v>248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249</v>
      </c>
      <c r="B123" s="20" t="s">
        <v>250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251</v>
      </c>
      <c r="B124" s="20" t="s">
        <v>252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253</v>
      </c>
      <c r="B125" s="20" t="s">
        <v>254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255</v>
      </c>
      <c r="B126" s="20" t="s">
        <v>256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257</v>
      </c>
      <c r="B127" s="20" t="s">
        <v>258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x14ac:dyDescent="0.2">
      <c r="A128" s="19" t="s">
        <v>259</v>
      </c>
      <c r="B128" s="20" t="s">
        <v>260</v>
      </c>
      <c r="C128" s="21" t="s">
        <v>36</v>
      </c>
      <c r="D128" s="22" t="s">
        <v>194</v>
      </c>
      <c r="E128" s="22">
        <v>1</v>
      </c>
      <c r="F128" s="23">
        <v>106</v>
      </c>
      <c r="G128" s="24">
        <f t="shared" si="5"/>
        <v>47.051886792452827</v>
      </c>
      <c r="H128" s="23">
        <f t="shared" si="6"/>
        <v>4987.5</v>
      </c>
      <c r="I128" s="23">
        <f t="shared" si="7"/>
        <v>4987.5</v>
      </c>
      <c r="J128" s="4">
        <v>4.9874999999999998</v>
      </c>
      <c r="K128" s="8">
        <f t="shared" si="8"/>
        <v>0.32200000000000001</v>
      </c>
      <c r="L128" s="8">
        <f t="shared" si="9"/>
        <v>0.74549999999999994</v>
      </c>
      <c r="M128" s="9">
        <v>4.9874999999999998</v>
      </c>
    </row>
    <row r="129" spans="1:13" ht="15" x14ac:dyDescent="0.2">
      <c r="A129" s="19" t="s">
        <v>261</v>
      </c>
      <c r="B129" s="20" t="s">
        <v>262</v>
      </c>
      <c r="C129" s="21" t="s">
        <v>36</v>
      </c>
      <c r="D129" s="22" t="s">
        <v>194</v>
      </c>
      <c r="E129" s="22">
        <v>1</v>
      </c>
      <c r="F129" s="23">
        <v>294</v>
      </c>
      <c r="G129" s="24">
        <f t="shared" si="5"/>
        <v>33.993877551020411</v>
      </c>
      <c r="H129" s="23">
        <f t="shared" si="6"/>
        <v>9994.1999999999989</v>
      </c>
      <c r="I129" s="23">
        <f t="shared" si="7"/>
        <v>9994.1999999999989</v>
      </c>
      <c r="J129" s="4">
        <v>9.9941999999999993</v>
      </c>
      <c r="K129" s="8">
        <f t="shared" si="8"/>
        <v>0.64500000000000002</v>
      </c>
      <c r="L129" s="8">
        <f t="shared" si="9"/>
        <v>1.4931999999999999</v>
      </c>
      <c r="M129" s="9">
        <v>9.9941999999999993</v>
      </c>
    </row>
    <row r="130" spans="1:13" ht="30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1</v>
      </c>
      <c r="G133" s="24">
        <f t="shared" si="5"/>
        <v>23415.8</v>
      </c>
      <c r="H133" s="23">
        <f t="shared" si="6"/>
        <v>23415.8</v>
      </c>
      <c r="I133" s="23">
        <f t="shared" si="7"/>
        <v>23415.8</v>
      </c>
      <c r="J133" s="4">
        <v>23.415800000000001</v>
      </c>
      <c r="K133" s="8">
        <f t="shared" si="8"/>
        <v>1.51</v>
      </c>
      <c r="L133" s="8">
        <f t="shared" si="9"/>
        <v>3.4958</v>
      </c>
      <c r="M133" s="9">
        <v>23.415800000000001</v>
      </c>
    </row>
    <row r="134" spans="1:13" ht="46.5" customHeight="1" x14ac:dyDescent="0.2">
      <c r="A134" s="19" t="s">
        <v>271</v>
      </c>
      <c r="B134" s="20" t="s">
        <v>272</v>
      </c>
      <c r="C134" s="21" t="s">
        <v>33</v>
      </c>
      <c r="D134" s="22" t="s">
        <v>194</v>
      </c>
      <c r="E134" s="22">
        <v>1</v>
      </c>
      <c r="F134" s="23">
        <v>1</v>
      </c>
      <c r="G134" s="24">
        <f t="shared" si="5"/>
        <v>9686.9</v>
      </c>
      <c r="H134" s="23">
        <f t="shared" si="6"/>
        <v>9686.9</v>
      </c>
      <c r="I134" s="23">
        <f t="shared" si="7"/>
        <v>9686.9</v>
      </c>
      <c r="J134" s="4">
        <v>9.6868999999999996</v>
      </c>
      <c r="K134" s="8">
        <f t="shared" si="8"/>
        <v>0.625</v>
      </c>
      <c r="L134" s="8">
        <f t="shared" si="9"/>
        <v>1.4469000000000001</v>
      </c>
      <c r="M134" s="9">
        <v>9.6868999999999996</v>
      </c>
    </row>
    <row r="135" spans="1:13" ht="46.5" customHeight="1" x14ac:dyDescent="0.2">
      <c r="A135" s="19" t="s">
        <v>273</v>
      </c>
      <c r="B135" s="20" t="s">
        <v>274</v>
      </c>
      <c r="C135" s="21" t="s">
        <v>33</v>
      </c>
      <c r="D135" s="22" t="s">
        <v>194</v>
      </c>
      <c r="E135" s="22">
        <v>1</v>
      </c>
      <c r="F135" s="23">
        <v>1</v>
      </c>
      <c r="G135" s="24">
        <f t="shared" si="5"/>
        <v>33571.200000000004</v>
      </c>
      <c r="H135" s="23">
        <f t="shared" si="6"/>
        <v>33571.200000000004</v>
      </c>
      <c r="I135" s="23">
        <f t="shared" si="7"/>
        <v>33571.200000000004</v>
      </c>
      <c r="J135" s="4">
        <v>33.571200000000005</v>
      </c>
      <c r="K135" s="8">
        <f t="shared" si="8"/>
        <v>2.165</v>
      </c>
      <c r="L135" s="8">
        <f t="shared" si="9"/>
        <v>5.0122</v>
      </c>
      <c r="M135" s="9">
        <v>33.571200000000005</v>
      </c>
    </row>
    <row r="136" spans="1:13" ht="60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1</v>
      </c>
      <c r="G136" s="24">
        <f t="shared" si="5"/>
        <v>19737.099999999999</v>
      </c>
      <c r="H136" s="23">
        <f t="shared" si="6"/>
        <v>19737.099999999999</v>
      </c>
      <c r="I136" s="23">
        <f t="shared" si="7"/>
        <v>19737.099999999999</v>
      </c>
      <c r="J136" s="4">
        <v>19.737099999999998</v>
      </c>
      <c r="K136" s="8">
        <f t="shared" si="8"/>
        <v>1.2729999999999999</v>
      </c>
      <c r="L136" s="8">
        <f t="shared" si="9"/>
        <v>2.9470999999999998</v>
      </c>
      <c r="M136" s="9">
        <v>19.737099999999998</v>
      </c>
    </row>
    <row r="137" spans="1:13" ht="45.7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1</v>
      </c>
      <c r="G137" s="24">
        <f t="shared" si="5"/>
        <v>20533.2</v>
      </c>
      <c r="H137" s="23">
        <f t="shared" si="6"/>
        <v>20533.2</v>
      </c>
      <c r="I137" s="23">
        <f t="shared" si="7"/>
        <v>20533.2</v>
      </c>
      <c r="J137" s="4">
        <v>20.533200000000001</v>
      </c>
      <c r="K137" s="8">
        <f t="shared" si="8"/>
        <v>1.3240000000000001</v>
      </c>
      <c r="L137" s="8">
        <f t="shared" si="9"/>
        <v>3.0651999999999999</v>
      </c>
      <c r="M137" s="9">
        <v>20.533200000000001</v>
      </c>
    </row>
    <row r="138" spans="1:13" ht="45.75" customHeight="1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1</v>
      </c>
      <c r="G138" s="24">
        <f t="shared" si="5"/>
        <v>11741.5</v>
      </c>
      <c r="H138" s="23">
        <f t="shared" si="6"/>
        <v>11741.5</v>
      </c>
      <c r="I138" s="23">
        <f t="shared" si="7"/>
        <v>11741.5</v>
      </c>
      <c r="J138" s="4">
        <v>11.7415</v>
      </c>
      <c r="K138" s="8">
        <f t="shared" si="8"/>
        <v>0.75700000000000001</v>
      </c>
      <c r="L138" s="8">
        <f t="shared" si="9"/>
        <v>1.7524999999999999</v>
      </c>
      <c r="M138" s="9">
        <v>11.7415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2</v>
      </c>
      <c r="G143" s="24">
        <f t="shared" si="10"/>
        <v>15.60136612021858</v>
      </c>
      <c r="H143" s="23">
        <f t="shared" si="11"/>
        <v>11420.2</v>
      </c>
      <c r="I143" s="23">
        <f t="shared" si="12"/>
        <v>11420.2</v>
      </c>
      <c r="J143" s="4">
        <v>11.420200000000001</v>
      </c>
      <c r="K143" s="8">
        <f t="shared" si="13"/>
        <v>0.73699999999999999</v>
      </c>
      <c r="L143" s="8">
        <f t="shared" si="14"/>
        <v>1.7061999999999999</v>
      </c>
      <c r="M143" s="9">
        <v>11.420200000000001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1</v>
      </c>
      <c r="G144" s="24">
        <f t="shared" si="10"/>
        <v>69.333333333333329</v>
      </c>
      <c r="H144" s="23">
        <f t="shared" si="11"/>
        <v>832</v>
      </c>
      <c r="I144" s="23">
        <f t="shared" si="12"/>
        <v>832</v>
      </c>
      <c r="J144" s="4">
        <v>0.83199999999999996</v>
      </c>
      <c r="K144" s="8">
        <f t="shared" si="13"/>
        <v>5.3999999999999999E-2</v>
      </c>
      <c r="L144" s="8">
        <f t="shared" si="14"/>
        <v>0.125</v>
      </c>
      <c r="M144" s="9">
        <v>0.83199999999999996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42.2</v>
      </c>
      <c r="G145" s="24">
        <f t="shared" si="10"/>
        <v>229.86492890995257</v>
      </c>
      <c r="H145" s="23">
        <f t="shared" si="11"/>
        <v>9700.2999999999993</v>
      </c>
      <c r="I145" s="23">
        <f t="shared" si="12"/>
        <v>9700.2999999999993</v>
      </c>
      <c r="J145" s="4">
        <v>9.7002999999999986</v>
      </c>
      <c r="K145" s="8">
        <f t="shared" si="13"/>
        <v>0.626</v>
      </c>
      <c r="L145" s="8">
        <f t="shared" si="14"/>
        <v>1.4493</v>
      </c>
      <c r="M145" s="9">
        <v>9.7002999999999986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2</v>
      </c>
      <c r="G146" s="24">
        <f t="shared" si="10"/>
        <v>23.095833333333331</v>
      </c>
      <c r="H146" s="23">
        <f t="shared" si="11"/>
        <v>554.30000000000007</v>
      </c>
      <c r="I146" s="23">
        <f t="shared" si="12"/>
        <v>554.30000000000007</v>
      </c>
      <c r="J146" s="4">
        <v>0.55430000000000001</v>
      </c>
      <c r="K146" s="8">
        <f t="shared" si="13"/>
        <v>3.5999999999999997E-2</v>
      </c>
      <c r="L146" s="8">
        <f t="shared" si="14"/>
        <v>8.3299999999999999E-2</v>
      </c>
      <c r="M146" s="9">
        <v>0.55430000000000001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24</v>
      </c>
      <c r="G158" s="24">
        <f t="shared" si="10"/>
        <v>9.7335837887067385</v>
      </c>
      <c r="H158" s="23">
        <f t="shared" si="11"/>
        <v>85499.799999999988</v>
      </c>
      <c r="I158" s="23">
        <f t="shared" si="12"/>
        <v>85499.799999999988</v>
      </c>
      <c r="J158" s="4">
        <v>85.499799999999993</v>
      </c>
      <c r="K158" s="8">
        <f t="shared" si="13"/>
        <v>5.5149999999999997</v>
      </c>
      <c r="L158" s="8">
        <f t="shared" si="14"/>
        <v>12.767799999999999</v>
      </c>
      <c r="M158" s="9">
        <v>85.499799999999993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12</v>
      </c>
      <c r="G162" s="24">
        <f t="shared" si="10"/>
        <v>285.30555555555554</v>
      </c>
      <c r="H162" s="23">
        <f t="shared" si="11"/>
        <v>41083.999999999993</v>
      </c>
      <c r="I162" s="23">
        <f t="shared" si="12"/>
        <v>41083.999999999993</v>
      </c>
      <c r="J162" s="4">
        <v>41.083999999999996</v>
      </c>
      <c r="K162" s="8">
        <f t="shared" si="13"/>
        <v>2.65</v>
      </c>
      <c r="L162" s="8">
        <f t="shared" si="14"/>
        <v>6.1349999999999998</v>
      </c>
      <c r="M162" s="9">
        <v>41.083999999999996</v>
      </c>
    </row>
    <row r="163" spans="1:13" ht="45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636</v>
      </c>
      <c r="G167" s="24">
        <f t="shared" si="10"/>
        <v>8.3213836477987417</v>
      </c>
      <c r="H167" s="23">
        <f t="shared" si="11"/>
        <v>5292.4</v>
      </c>
      <c r="I167" s="23">
        <f t="shared" si="12"/>
        <v>5292.4</v>
      </c>
      <c r="J167" s="4">
        <v>5.2923999999999998</v>
      </c>
      <c r="K167" s="8">
        <f t="shared" si="13"/>
        <v>0.34100000000000003</v>
      </c>
      <c r="L167" s="8">
        <f t="shared" si="14"/>
        <v>0.78939999999999999</v>
      </c>
      <c r="M167" s="9">
        <v>5.2923999999999998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6.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5065.7</v>
      </c>
      <c r="G175" s="24">
        <f t="shared" si="10"/>
        <v>1.3173512073215866E-2</v>
      </c>
      <c r="H175" s="23">
        <f t="shared" si="11"/>
        <v>24424.3</v>
      </c>
      <c r="I175" s="23">
        <f t="shared" si="12"/>
        <v>24424.3</v>
      </c>
      <c r="J175" s="4">
        <v>24.424299999999999</v>
      </c>
      <c r="K175" s="8">
        <f t="shared" si="13"/>
        <v>1.575</v>
      </c>
      <c r="L175" s="8">
        <f t="shared" si="14"/>
        <v>3.6463000000000001</v>
      </c>
      <c r="M175" s="9">
        <v>24.424299999999999</v>
      </c>
    </row>
    <row r="176" spans="1:13" ht="16.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5065.7</v>
      </c>
      <c r="G176" s="24">
        <f t="shared" si="10"/>
        <v>6.6036272451031691E-2</v>
      </c>
      <c r="H176" s="23">
        <f t="shared" si="11"/>
        <v>122434.3</v>
      </c>
      <c r="I176" s="23">
        <f t="shared" si="12"/>
        <v>122434.3</v>
      </c>
      <c r="J176" s="4">
        <v>122.43430000000001</v>
      </c>
      <c r="K176" s="8">
        <f t="shared" si="13"/>
        <v>7.8970000000000002</v>
      </c>
      <c r="L176" s="8">
        <f t="shared" si="14"/>
        <v>18.282299999999999</v>
      </c>
      <c r="M176" s="9">
        <v>122.43430000000001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26978</v>
      </c>
      <c r="G179" s="24">
        <f t="shared" si="10"/>
        <v>2.170661279561124</v>
      </c>
      <c r="H179" s="23">
        <f t="shared" si="11"/>
        <v>58560.100000000006</v>
      </c>
      <c r="I179" s="23">
        <f t="shared" si="12"/>
        <v>58560.100000000006</v>
      </c>
      <c r="J179" s="4">
        <v>58.560100000000006</v>
      </c>
      <c r="K179" s="8">
        <f t="shared" si="13"/>
        <v>3.7770000000000001</v>
      </c>
      <c r="L179" s="8">
        <f t="shared" si="14"/>
        <v>8.7440999999999995</v>
      </c>
      <c r="M179" s="9">
        <v>58.560100000000006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108.15</v>
      </c>
      <c r="G183" s="24">
        <f t="shared" si="10"/>
        <v>81.112343966712899</v>
      </c>
      <c r="H183" s="23">
        <f t="shared" si="11"/>
        <v>8772.2999999999993</v>
      </c>
      <c r="I183" s="23">
        <f t="shared" si="12"/>
        <v>8772.2999999999993</v>
      </c>
      <c r="J183" s="4">
        <v>8.7722999999999995</v>
      </c>
      <c r="K183" s="8">
        <f t="shared" si="13"/>
        <v>0.56599999999999995</v>
      </c>
      <c r="L183" s="8">
        <f t="shared" si="14"/>
        <v>1.3103</v>
      </c>
      <c r="M183" s="9">
        <v>8.7722999999999995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52.72</v>
      </c>
      <c r="G184" s="24">
        <f t="shared" si="10"/>
        <v>242.5455235204856</v>
      </c>
      <c r="H184" s="23">
        <f t="shared" si="11"/>
        <v>12787</v>
      </c>
      <c r="I184" s="23">
        <f t="shared" si="12"/>
        <v>12787</v>
      </c>
      <c r="J184" s="4">
        <v>12.787000000000001</v>
      </c>
      <c r="K184" s="8">
        <f t="shared" si="13"/>
        <v>0.82499999999999996</v>
      </c>
      <c r="L184" s="8">
        <f t="shared" si="14"/>
        <v>1.91</v>
      </c>
      <c r="M184" s="9">
        <v>12.787000000000001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586.29999999999995</v>
      </c>
      <c r="G187" s="24">
        <f t="shared" si="10"/>
        <v>0.32032804593780206</v>
      </c>
      <c r="H187" s="23">
        <f t="shared" si="11"/>
        <v>2253.6999999999998</v>
      </c>
      <c r="I187" s="23">
        <f t="shared" si="12"/>
        <v>2253.6999999999998</v>
      </c>
      <c r="J187" s="4">
        <v>2.2536999999999998</v>
      </c>
      <c r="K187" s="8">
        <f t="shared" si="13"/>
        <v>0.14499999999999999</v>
      </c>
      <c r="L187" s="8">
        <f t="shared" si="14"/>
        <v>0.3357</v>
      </c>
      <c r="M187" s="9">
        <v>2.2536999999999998</v>
      </c>
    </row>
    <row r="188" spans="1:13" ht="15" x14ac:dyDescent="0.2">
      <c r="A188" s="19" t="s">
        <v>374</v>
      </c>
      <c r="B188" s="20" t="s">
        <v>375</v>
      </c>
      <c r="C188" s="21" t="s">
        <v>33</v>
      </c>
      <c r="D188" s="22" t="s">
        <v>19</v>
      </c>
      <c r="E188" s="22">
        <v>1</v>
      </c>
      <c r="F188" s="23">
        <v>586.29999999999995</v>
      </c>
      <c r="G188" s="24">
        <f t="shared" si="10"/>
        <v>12.272897833873445</v>
      </c>
      <c r="H188" s="23">
        <f t="shared" si="11"/>
        <v>7195.6</v>
      </c>
      <c r="I188" s="23">
        <f t="shared" si="12"/>
        <v>7195.6</v>
      </c>
      <c r="J188" s="4">
        <v>7.1956000000000007</v>
      </c>
      <c r="K188" s="8">
        <f t="shared" si="13"/>
        <v>0.46400000000000002</v>
      </c>
      <c r="L188" s="8">
        <f>ROUND($L$9*K188,2)/100+0.0004</f>
        <v>1.0746</v>
      </c>
      <c r="M188" s="9">
        <v>7.1956000000000007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379</v>
      </c>
      <c r="B191" s="20" t="s">
        <v>380</v>
      </c>
      <c r="C191" s="21" t="s">
        <v>33</v>
      </c>
      <c r="D191" s="22" t="s">
        <v>33</v>
      </c>
      <c r="E191" s="22">
        <v>1</v>
      </c>
      <c r="F191" s="25" t="s">
        <v>33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1550364.7200000007</v>
      </c>
      <c r="I206" s="27">
        <f t="shared" si="17"/>
        <v>1550364.7200000007</v>
      </c>
      <c r="J206" s="5">
        <f>SUM(J11:J205)</f>
        <v>1550.3647200000007</v>
      </c>
      <c r="K206" s="10">
        <f t="shared" ref="K206:M206" si="20">SUM(K11:K205)</f>
        <v>100.00000000000001</v>
      </c>
      <c r="L206">
        <f t="shared" si="20"/>
        <v>231.50970000000001</v>
      </c>
      <c r="M206">
        <f t="shared" si="20"/>
        <v>1550.3647200000007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idden="1" x14ac:dyDescent="0.2">
      <c r="J208" s="6">
        <v>1318854.97</v>
      </c>
    </row>
    <row r="209" spans="1:10" hidden="1" x14ac:dyDescent="0.2">
      <c r="J209">
        <v>1550.36472</v>
      </c>
    </row>
    <row r="210" spans="1:10" hidden="1" x14ac:dyDescent="0.2">
      <c r="J210">
        <f>J209-M206</f>
        <v>0</v>
      </c>
    </row>
    <row r="212" spans="1:10" ht="15" x14ac:dyDescent="0.2">
      <c r="A212" s="13" t="s">
        <v>416</v>
      </c>
    </row>
  </sheetData>
  <autoFilter ref="A8:M206">
    <filterColumn colId="7">
      <filters>
        <filter val="1040,10"/>
        <filter val="11420,20"/>
        <filter val="1149,30"/>
        <filter val="11741,50"/>
        <filter val="1177,90"/>
        <filter val="12093,80"/>
        <filter val="122434,30"/>
        <filter val="12787,00"/>
        <filter val="129904,20"/>
        <filter val="135,80"/>
        <filter val="14174,00"/>
        <filter val="1550364,72"/>
        <filter val="15545,00"/>
        <filter val="158540,20"/>
        <filter val="15958,20"/>
        <filter val="18,30"/>
        <filter val="1870,10"/>
        <filter val="19,30"/>
        <filter val="19737,10"/>
        <filter val="20533,20"/>
        <filter val="20546,50"/>
        <filter val="2253,70"/>
        <filter val="23415,80"/>
        <filter val="2421,20"/>
        <filter val="24424,30"/>
        <filter val="27005,90"/>
        <filter val="27028,20"/>
        <filter val="271252,90"/>
        <filter val="29,60"/>
        <filter val="3"/>
        <filter val="3008,10"/>
        <filter val="32609,70"/>
        <filter val="33571,20"/>
        <filter val="3622,70"/>
        <filter val="4088,20"/>
        <filter val="41084,00"/>
        <filter val="4987,50"/>
        <filter val="5292,40"/>
        <filter val="54635,42"/>
        <filter val="554,30"/>
        <filter val="5612,10"/>
        <filter val="5704,00"/>
        <filter val="58560,10"/>
        <filter val="62885,00"/>
        <filter val="66554,70"/>
        <filter val="70693,80"/>
        <filter val="7195,60"/>
        <filter val="832,00"/>
        <filter val="85499,80"/>
        <filter val="8772,30"/>
        <filter val="88,90"/>
        <filter val="928,90"/>
        <filter val="9686,90"/>
        <filter val="9700,30"/>
        <filter val="9994,2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2013-05-06T07:59:29Z</cp:lastPrinted>
  <dcterms:created xsi:type="dcterms:W3CDTF">2013-04-10T16:26:37Z</dcterms:created>
  <dcterms:modified xsi:type="dcterms:W3CDTF">2013-05-06T08:00:22Z</dcterms:modified>
</cp:coreProperties>
</file>